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ABFFD7C-6A62-49A5-8976-693240E379CF}" xr6:coauthVersionLast="47" xr6:coauthVersionMax="47" xr10:uidLastSave="{00000000-0000-0000-0000-000000000000}"/>
  <bookViews>
    <workbookView xWindow="5497" yWindow="2663" windowWidth="22800" windowHeight="11557" xr2:uid="{06ECB2EC-C74B-454B-B77D-21ED7288BB8C}"/>
  </bookViews>
  <sheets>
    <sheet name="Sheet1" sheetId="1" r:id="rId1"/>
  </sheets>
  <definedNames>
    <definedName name="HISAInterestRate">Sheet1!$C$4</definedName>
    <definedName name="InvestmentGrowth">Sheet1!$C$6</definedName>
    <definedName name="InvestmentIncome">Sheet1!$C$5</definedName>
    <definedName name="LoanInterestRate">Sheet1!$C$3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 s="1"/>
  <c r="F11" i="1"/>
  <c r="I11" i="1" s="1"/>
  <c r="G11" i="1"/>
  <c r="J11" i="1" s="1"/>
  <c r="E12" i="1"/>
  <c r="H12" i="1" s="1"/>
  <c r="F12" i="1"/>
  <c r="I12" i="1" s="1"/>
  <c r="G12" i="1"/>
  <c r="J12" i="1" s="1"/>
  <c r="F10" i="1"/>
  <c r="I10" i="1" s="1"/>
  <c r="G10" i="1"/>
  <c r="J10" i="1" s="1"/>
  <c r="E10" i="1"/>
  <c r="H10" i="1" s="1"/>
  <c r="D11" i="1"/>
  <c r="D12" i="1"/>
  <c r="D10" i="1"/>
  <c r="C11" i="1"/>
  <c r="C12" i="1"/>
  <c r="C10" i="1"/>
  <c r="B11" i="1"/>
  <c r="B12" i="1"/>
  <c r="B10" i="1"/>
</calcChain>
</file>

<file path=xl/sharedStrings.xml><?xml version="1.0" encoding="utf-8"?>
<sst xmlns="http://schemas.openxmlformats.org/spreadsheetml/2006/main" count="9" uniqueCount="9">
  <si>
    <t>Loan interest rate</t>
  </si>
  <si>
    <t>HISA</t>
  </si>
  <si>
    <t>HISA rate</t>
  </si>
  <si>
    <t xml:space="preserve">Offset </t>
  </si>
  <si>
    <t>Investment income</t>
  </si>
  <si>
    <t>Investment growth</t>
  </si>
  <si>
    <t>Stocks
(selling at MTR:)</t>
  </si>
  <si>
    <r>
      <t xml:space="preserve">Stocks with </t>
    </r>
    <r>
      <rPr>
        <b/>
        <i/>
        <sz val="11"/>
        <color theme="0"/>
        <rFont val="Aptos Narrow"/>
        <family val="2"/>
        <scheme val="minor"/>
      </rPr>
      <t>debt recycling</t>
    </r>
    <r>
      <rPr>
        <b/>
        <sz val="11"/>
        <color theme="0"/>
        <rFont val="Aptos Narrow"/>
        <family val="2"/>
        <scheme val="minor"/>
      </rPr>
      <t xml:space="preserve">
(selling at MTR:)</t>
    </r>
  </si>
  <si>
    <t>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</si>
</sst>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9F7FF"/>
        <bgColor indexed="64"/>
      </patternFill>
    </fill>
  </fills>
  <borders count="2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0" fontId="0" fillId="0" borderId="0" xfId="1" applyNumberFormat="1" applyFont="1"/>
    <xf numFmtId="9" fontId="0" fillId="0" borderId="0" xfId="0" applyNumberFormat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2" xfId="0" applyNumberFormat="1" applyFont="1" applyFill="1" applyBorder="1" applyAlignment="1">
      <alignment horizontal="center"/>
    </xf>
    <xf numFmtId="9" fontId="2" fillId="2" borderId="0" xfId="0" applyNumberFormat="1" applyFont="1" applyFill="1" applyBorder="1" applyAlignment="1">
      <alignment horizontal="center"/>
    </xf>
    <xf numFmtId="9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0" fillId="2" borderId="7" xfId="0" applyFill="1" applyBorder="1"/>
    <xf numFmtId="0" fontId="0" fillId="2" borderId="8" xfId="0" applyFill="1" applyBorder="1"/>
    <xf numFmtId="0" fontId="2" fillId="2" borderId="9" xfId="0" applyFont="1" applyFill="1" applyBorder="1" applyAlignment="1">
      <alignment horizontal="center"/>
    </xf>
    <xf numFmtId="0" fontId="0" fillId="0" borderId="10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9" fontId="3" fillId="0" borderId="10" xfId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164" fontId="3" fillId="0" borderId="12" xfId="1" applyNumberFormat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9" fontId="3" fillId="0" borderId="14" xfId="1" applyFont="1" applyBorder="1" applyAlignment="1">
      <alignment horizontal="center"/>
    </xf>
    <xf numFmtId="164" fontId="3" fillId="0" borderId="15" xfId="1" applyNumberFormat="1" applyFont="1" applyBorder="1" applyAlignment="1">
      <alignment horizontal="center"/>
    </xf>
    <xf numFmtId="164" fontId="3" fillId="0" borderId="16" xfId="1" applyNumberFormat="1" applyFont="1" applyBorder="1" applyAlignment="1">
      <alignment horizontal="center"/>
    </xf>
    <xf numFmtId="164" fontId="3" fillId="0" borderId="17" xfId="1" applyNumberFormat="1" applyFont="1" applyBorder="1" applyAlignment="1">
      <alignment horizontal="center"/>
    </xf>
    <xf numFmtId="9" fontId="3" fillId="0" borderId="18" xfId="1" applyFont="1" applyBorder="1" applyAlignment="1">
      <alignment horizontal="center"/>
    </xf>
    <xf numFmtId="164" fontId="3" fillId="0" borderId="19" xfId="1" applyNumberFormat="1" applyFont="1" applyBorder="1" applyAlignment="1">
      <alignment horizontal="center"/>
    </xf>
    <xf numFmtId="164" fontId="3" fillId="0" borderId="20" xfId="1" applyNumberFormat="1" applyFont="1" applyBorder="1" applyAlignment="1">
      <alignment horizontal="center"/>
    </xf>
    <xf numFmtId="164" fontId="3" fillId="0" borderId="21" xfId="1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0" fontId="0" fillId="2" borderId="6" xfId="0" applyFill="1" applyBorder="1"/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4" xfId="0" applyFont="1" applyFill="1" applyBorder="1"/>
    <xf numFmtId="9" fontId="0" fillId="3" borderId="23" xfId="0" applyNumberFormat="1" applyFill="1" applyBorder="1" applyAlignment="1">
      <alignment horizontal="center"/>
    </xf>
    <xf numFmtId="9" fontId="0" fillId="3" borderId="25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9F7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E8EE-65CD-42FC-9C7C-2904F766D52D}">
  <dimension ref="A2:J16"/>
  <sheetViews>
    <sheetView showGridLines="0" tabSelected="1" workbookViewId="0">
      <selection activeCell="M8" sqref="M8"/>
    </sheetView>
  </sheetViews>
  <sheetFormatPr defaultRowHeight="14.25" x14ac:dyDescent="0.45"/>
  <cols>
    <col min="2" max="2" width="15.53125" customWidth="1"/>
    <col min="3" max="4" width="8.33203125" customWidth="1"/>
    <col min="5" max="10" width="7.33203125" customWidth="1"/>
  </cols>
  <sheetData>
    <row r="2" spans="1:10" x14ac:dyDescent="0.45">
      <c r="B2" s="33"/>
      <c r="C2" s="34" t="s">
        <v>8</v>
      </c>
    </row>
    <row r="3" spans="1:10" x14ac:dyDescent="0.45">
      <c r="B3" s="35" t="s">
        <v>0</v>
      </c>
      <c r="C3" s="37">
        <v>0.05</v>
      </c>
    </row>
    <row r="4" spans="1:10" x14ac:dyDescent="0.45">
      <c r="B4" s="35" t="s">
        <v>2</v>
      </c>
      <c r="C4" s="37">
        <v>0.05</v>
      </c>
    </row>
    <row r="5" spans="1:10" x14ac:dyDescent="0.45">
      <c r="B5" s="35" t="s">
        <v>4</v>
      </c>
      <c r="C5" s="37">
        <v>0.03</v>
      </c>
    </row>
    <row r="6" spans="1:10" x14ac:dyDescent="0.45">
      <c r="B6" s="36" t="s">
        <v>5</v>
      </c>
      <c r="C6" s="38">
        <v>7.0000000000000007E-2</v>
      </c>
    </row>
    <row r="8" spans="1:10" ht="28.5" customHeight="1" x14ac:dyDescent="0.45">
      <c r="B8" s="12"/>
      <c r="C8" s="4"/>
      <c r="D8" s="4"/>
      <c r="E8" s="9" t="s">
        <v>6</v>
      </c>
      <c r="F8" s="10"/>
      <c r="G8" s="11"/>
      <c r="H8" s="9" t="s">
        <v>7</v>
      </c>
      <c r="I8" s="10"/>
      <c r="J8" s="11"/>
    </row>
    <row r="9" spans="1:10" x14ac:dyDescent="0.45">
      <c r="B9" s="13"/>
      <c r="C9" s="14" t="s">
        <v>1</v>
      </c>
      <c r="D9" s="5" t="s">
        <v>3</v>
      </c>
      <c r="E9" s="3">
        <v>0.32</v>
      </c>
      <c r="F9" s="3">
        <v>0.18</v>
      </c>
      <c r="G9" s="3">
        <v>0</v>
      </c>
      <c r="H9" s="6">
        <v>0.32</v>
      </c>
      <c r="I9" s="7">
        <v>0.18</v>
      </c>
      <c r="J9" s="8">
        <v>0</v>
      </c>
    </row>
    <row r="10" spans="1:10" x14ac:dyDescent="0.45">
      <c r="A10" s="2">
        <v>0.32</v>
      </c>
      <c r="B10" s="15" t="str">
        <f>"After tax at " &amp; (A10*100) &amp;"%:"</f>
        <v>After tax at 32%:</v>
      </c>
      <c r="C10" s="30">
        <f>HISAInterestRate*(1-A10)</f>
        <v>3.3999999999999996E-2</v>
      </c>
      <c r="D10" s="18">
        <f>LoanInterestRate</f>
        <v>0.05</v>
      </c>
      <c r="E10" s="19">
        <f>InvestmentIncome * (1-$A10) + InvestmentGrowth * (1-(E$9 * 50%))</f>
        <v>7.9200000000000007E-2</v>
      </c>
      <c r="F10" s="20">
        <f>InvestmentIncome * (1-$A10) + InvestmentGrowth * (1-(F$9 * 50%))</f>
        <v>8.4100000000000008E-2</v>
      </c>
      <c r="G10" s="21">
        <f>InvestmentIncome * (1-$A10) + InvestmentGrowth * (1-(G$9 * 50%))</f>
        <v>9.0400000000000008E-2</v>
      </c>
      <c r="H10" s="19">
        <f>E10 + (LoanInterestRate * $A10)</f>
        <v>9.5200000000000007E-2</v>
      </c>
      <c r="I10" s="20">
        <f>F10 + (LoanInterestRate * $A10)</f>
        <v>0.10010000000000001</v>
      </c>
      <c r="J10" s="21">
        <f>G10 + (LoanInterestRate * $A10)</f>
        <v>0.10640000000000001</v>
      </c>
    </row>
    <row r="11" spans="1:10" x14ac:dyDescent="0.45">
      <c r="A11" s="2">
        <v>0.39</v>
      </c>
      <c r="B11" s="16" t="str">
        <f t="shared" ref="B11:B12" si="0">"After tax at " &amp; (A11*100) &amp;"%:"</f>
        <v>After tax at 39%:</v>
      </c>
      <c r="C11" s="31">
        <f>HISAInterestRate*(1-A11)</f>
        <v>3.0499999999999999E-2</v>
      </c>
      <c r="D11" s="22">
        <f>LoanInterestRate</f>
        <v>0.05</v>
      </c>
      <c r="E11" s="23">
        <f>InvestmentIncome * (1-$A11) + InvestmentGrowth * (1-(E$9 * 50%))</f>
        <v>7.7100000000000002E-2</v>
      </c>
      <c r="F11" s="24">
        <f>InvestmentIncome * (1-$A11) + InvestmentGrowth * (1-(F$9 * 50%))</f>
        <v>8.2000000000000003E-2</v>
      </c>
      <c r="G11" s="25">
        <f>InvestmentIncome * (1-$A11) + InvestmentGrowth * (1-(G$9 * 50%))</f>
        <v>8.8300000000000003E-2</v>
      </c>
      <c r="H11" s="23">
        <f>E11 + (LoanInterestRate * $A11)</f>
        <v>9.6600000000000005E-2</v>
      </c>
      <c r="I11" s="24">
        <f>F11 + (LoanInterestRate * $A11)</f>
        <v>0.10150000000000001</v>
      </c>
      <c r="J11" s="25">
        <f>G11 + (LoanInterestRate * $A11)</f>
        <v>0.10780000000000001</v>
      </c>
    </row>
    <row r="12" spans="1:10" x14ac:dyDescent="0.45">
      <c r="A12" s="2">
        <v>0.47</v>
      </c>
      <c r="B12" s="17" t="str">
        <f t="shared" si="0"/>
        <v>After tax at 47%:</v>
      </c>
      <c r="C12" s="32">
        <f>HISAInterestRate*(1-A12)</f>
        <v>2.6500000000000003E-2</v>
      </c>
      <c r="D12" s="26">
        <f>LoanInterestRate</f>
        <v>0.05</v>
      </c>
      <c r="E12" s="27">
        <f>InvestmentIncome * (1-$A12) + InvestmentGrowth * (1-(E$9 * 50%))</f>
        <v>7.4700000000000003E-2</v>
      </c>
      <c r="F12" s="28">
        <f>InvestmentIncome * (1-$A12) + InvestmentGrowth * (1-(F$9 * 50%))</f>
        <v>7.9600000000000004E-2</v>
      </c>
      <c r="G12" s="29">
        <f>InvestmentIncome * (1-$A12) + InvestmentGrowth * (1-(G$9 * 50%))</f>
        <v>8.5900000000000004E-2</v>
      </c>
      <c r="H12" s="27">
        <f>E12 + (LoanInterestRate * $A12)</f>
        <v>9.820000000000001E-2</v>
      </c>
      <c r="I12" s="28">
        <f>F12 + (LoanInterestRate * $A12)</f>
        <v>0.1031</v>
      </c>
      <c r="J12" s="29">
        <f>G12 + (LoanInterestRate * $A12)</f>
        <v>0.1094</v>
      </c>
    </row>
    <row r="15" spans="1:10" x14ac:dyDescent="0.45">
      <c r="E15" s="1"/>
    </row>
    <row r="16" spans="1:10" x14ac:dyDescent="0.45">
      <c r="E16" s="1"/>
    </row>
  </sheetData>
  <mergeCells count="2">
    <mergeCell ref="E8:G8"/>
    <mergeCell ref="H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HISAInterestRate</vt:lpstr>
      <vt:lpstr>InvestmentGrowth</vt:lpstr>
      <vt:lpstr>InvestmentIncome</vt:lpstr>
      <vt:lpstr>LoanInterestRate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Pollak</dc:creator>
  <cp:lastModifiedBy>Eli Pollak</cp:lastModifiedBy>
  <dcterms:created xsi:type="dcterms:W3CDTF">2025-09-03T01:54:32Z</dcterms:created>
  <dcterms:modified xsi:type="dcterms:W3CDTF">2025-09-03T03:37:03Z</dcterms:modified>
</cp:coreProperties>
</file>